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приложение 9" sheetId="2" r:id="rId1"/>
  </sheets>
  <calcPr calcId="145621"/>
</workbook>
</file>

<file path=xl/calcChain.xml><?xml version="1.0" encoding="utf-8"?>
<calcChain xmlns="http://schemas.openxmlformats.org/spreadsheetml/2006/main">
  <c r="H28" i="2" l="1"/>
  <c r="H29" i="2"/>
  <c r="H30" i="2"/>
  <c r="H31" i="2"/>
  <c r="H32" i="2"/>
  <c r="H33" i="2"/>
  <c r="H34" i="2"/>
  <c r="H35" i="2"/>
  <c r="H27" i="2"/>
  <c r="H19" i="2"/>
  <c r="H20" i="2"/>
  <c r="H21" i="2"/>
  <c r="H22" i="2"/>
  <c r="H23" i="2"/>
  <c r="H24" i="2"/>
  <c r="H25" i="2"/>
  <c r="H26" i="2"/>
  <c r="H18" i="2"/>
  <c r="H17" i="2"/>
  <c r="H16" i="2"/>
  <c r="G35" i="2"/>
  <c r="G31" i="2"/>
  <c r="G34" i="2"/>
  <c r="G33" i="2" s="1"/>
  <c r="G32" i="2" s="1"/>
  <c r="G30" i="2"/>
  <c r="G29" i="2" s="1"/>
  <c r="G28" i="2" s="1"/>
  <c r="G26" i="2"/>
  <c r="G22" i="2" s="1"/>
  <c r="G25" i="2"/>
  <c r="G20" i="2"/>
  <c r="G18" i="2"/>
  <c r="G17" i="2"/>
  <c r="G27" i="2" l="1"/>
  <c r="G16" i="2"/>
  <c r="F35" i="2"/>
  <c r="F26" i="2" l="1"/>
  <c r="F34" i="2" l="1"/>
  <c r="F30" i="2"/>
  <c r="F25" i="2"/>
  <c r="F22" i="2"/>
  <c r="F20" i="2"/>
  <c r="F18" i="2"/>
  <c r="F17" i="2"/>
  <c r="F29" i="2" l="1"/>
  <c r="F33" i="2"/>
  <c r="E35" i="2"/>
  <c r="E31" i="2"/>
  <c r="F28" i="2" l="1"/>
  <c r="F32" i="2"/>
  <c r="E34" i="2"/>
  <c r="E33" i="2" s="1"/>
  <c r="E32" i="2" s="1"/>
  <c r="E30" i="2"/>
  <c r="E29" i="2" s="1"/>
  <c r="E28" i="2" s="1"/>
  <c r="E25" i="2"/>
  <c r="E22" i="2"/>
  <c r="E20" i="2"/>
  <c r="E18" i="2"/>
  <c r="E17" i="2"/>
  <c r="D31" i="2"/>
  <c r="D35" i="2"/>
  <c r="F27" i="2" l="1"/>
  <c r="E27" i="2"/>
  <c r="D17" i="2"/>
  <c r="D20" i="2"/>
  <c r="D18" i="2"/>
  <c r="F16" i="2" l="1"/>
  <c r="E16" i="2"/>
  <c r="D22" i="2"/>
  <c r="D25" i="2"/>
  <c r="D30" i="2"/>
  <c r="D29" i="2" s="1"/>
  <c r="D28" i="2" s="1"/>
  <c r="D34" i="2"/>
  <c r="D33" i="2" s="1"/>
  <c r="D32" i="2" s="1"/>
  <c r="D27" i="2" l="1"/>
  <c r="D16" i="2" s="1"/>
</calcChain>
</file>

<file path=xl/sharedStrings.xml><?xml version="1.0" encoding="utf-8"?>
<sst xmlns="http://schemas.openxmlformats.org/spreadsheetml/2006/main" count="58" uniqueCount="58">
  <si>
    <t>района "Хилокский район"</t>
  </si>
  <si>
    <t>Код классификации источников финансирования бюджета</t>
  </si>
  <si>
    <t>Код главного администратора источников финнасирования дефицитов</t>
  </si>
  <si>
    <t>Код группы подгруппы статьи и вида источника финансирования дефицита бюджетов код классификации операций сектора государственного управления относящихся к источникам финансирования дефицитов бюджетов</t>
  </si>
  <si>
    <t>Наименование  кода группы статьи и вида источника финансирования дефицита бюджетов наименование кода классификации операций сектора государственного управления относящихся к источникам финансирования дефицитов бюджетов</t>
  </si>
  <si>
    <t>Источники внутреннего финансирования дефицита бюджета, всего в том числе: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</si>
  <si>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</si>
  <si>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</si>
  <si>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</si>
  <si>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 от кредитных организаций в валюте Российской Федерации</t>
  </si>
  <si>
    <t>01 02 00 00 05 0000 710</t>
  </si>
  <si>
    <t>Получение кредитов  от кредитных организаций бюджетами муниципальных образований в валюте Российской Федерации</t>
  </si>
  <si>
    <t>01 02 00 00 00 0000 800</t>
  </si>
  <si>
    <t>Погашение кредитов предоставленных кредитными организациями в валюте Российской Федерации</t>
  </si>
  <si>
    <t>01 02 00 00 05 0000 810</t>
  </si>
  <si>
    <t>Погашение бюджетами муниципальных образований кредитов  от кредитных организаций в валюте Российской Федерации</t>
  </si>
  <si>
    <t>01 03 00 00 00 0000 000</t>
  </si>
  <si>
    <t>Бюджетные кредиты,  от других бюджетов  бюджетной системы Российской Федерации в валюте Российской Федерации</t>
  </si>
  <si>
    <t>01 03 00 00 00 0000 700</t>
  </si>
  <si>
    <t>Получение бюджетных кредитов  от других бюджетов  бюджетной системы Российской Федерации в валюте Российской Федерации</t>
  </si>
  <si>
    <t>01 03 00 00 05 0000 710</t>
  </si>
  <si>
    <t>Получение бюджетных кредитов  от других бюджетов  бюджетной системы Российской -Федерации бюджетами муниципальных образований в валюте Российской Федерации</t>
  </si>
  <si>
    <t>01 03 00 00 00 0000 800</t>
  </si>
  <si>
    <t>Погашение бюджетных кредитов, полученных от бюджетов других уровней бюджетной системы Российской Федерации в  валюте  Российской Федерации</t>
  </si>
  <si>
    <t>01 03 00 00 05 0000 810</t>
  </si>
  <si>
    <t>Погашение бюджетных кредитов, полученных от бюджетов других уровней бюджетной системы Российской Федерации  бюджетами муниципальных образований в  валюте  Российской Федерации</t>
  </si>
  <si>
    <t>01 05 00 00 00 0000 000</t>
  </si>
  <si>
    <t>Изменение остатков средств 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</si>
  <si>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</si>
  <si>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</si>
  <si>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</si>
  <si>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</si>
  <si>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</si>
  <si>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</si>
  <si>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</si>
  <si>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образований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</si>
  <si>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</si>
  <si>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</si>
  <si>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</si>
  <si>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</si>
  <si>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</si>
  <si>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</si>
  <si>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</si>
  <si>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образований</t>
  </si>
  <si>
    <t xml:space="preserve">Приложение № 9 </t>
  </si>
  <si>
    <t>к решению Совета муниципального</t>
  </si>
  <si>
    <t>Источники финансирования дефицита бюджета муниципального района "Хилокский район",</t>
  </si>
  <si>
    <t xml:space="preserve"> перечень статей и видов источников финансирования дефицита бюджета</t>
  </si>
  <si>
    <t xml:space="preserve"> муниципального района "Хилокский район" на 2025 год</t>
  </si>
  <si>
    <t xml:space="preserve">                                                                                         на 2025 год и плановый перид 2026 и 2027 годов" </t>
  </si>
  <si>
    <t xml:space="preserve">"О  внесении изменений в бюджет муниципального района «Хилокский район» </t>
  </si>
  <si>
    <t>тыс. рублей</t>
  </si>
  <si>
    <t>Отклонение</t>
  </si>
  <si>
    <t>Сумма (тыс. рублей)</t>
  </si>
  <si>
    <t xml:space="preserve">Уточненный план (Решение Совета от 27.02.2025 г. № 35.176) </t>
  </si>
  <si>
    <t xml:space="preserve">Уточненный план (Решение Совета от 26.06.2025 г. № 35.186) </t>
  </si>
  <si>
    <t>Уточненный план на 2025 год</t>
  </si>
  <si>
    <r>
      <t xml:space="preserve">от  </t>
    </r>
    <r>
      <rPr>
        <u/>
        <sz val="16"/>
        <color theme="1"/>
        <rFont val="Times New Roman"/>
        <family val="1"/>
        <charset val="204"/>
      </rPr>
      <t>___________________</t>
    </r>
    <r>
      <rPr>
        <sz val="16"/>
        <color theme="1"/>
        <rFont val="Times New Roman"/>
        <family val="1"/>
        <charset val="204"/>
      </rPr>
      <t xml:space="preserve"> 20</t>
    </r>
    <r>
      <rPr>
        <u/>
        <sz val="16"/>
        <color theme="1"/>
        <rFont val="Times New Roman"/>
        <family val="1"/>
        <charset val="204"/>
      </rPr>
      <t>25</t>
    </r>
    <r>
      <rPr>
        <sz val="16"/>
        <color theme="1"/>
        <rFont val="Times New Roman"/>
        <family val="1"/>
        <charset val="204"/>
      </rPr>
      <t xml:space="preserve"> года  № ______________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</si>
</sst>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/>
    <xf numFmtId="164" fontId="2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Fill="1"/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/>
    <xf numFmtId="164" fontId="2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wrapText="1"/>
    </xf>
    <xf numFmtId="0" fontId="0" fillId="0" borderId="0" xfId="0" applyFill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zoomScale="75" zoomScaleNormal="75" workbookViewId="0">
      <selection activeCell="K13" sqref="K13"/>
    </sheetView>
  </sheetViews>
  <sheetFormatPr defaultRowHeight="14.4" x14ac:dyDescent="0.3"/>
  <cols>
    <col min="1" max="1" width="18.6640625" customWidth="1"/>
    <col min="2" max="2" width="33" customWidth="1"/>
    <col min="3" max="3" width="75.5546875" customWidth="1"/>
    <col min="4" max="4" width="23.44140625" customWidth="1"/>
    <col min="5" max="5" width="20.77734375" customWidth="1"/>
    <col min="6" max="7" width="20.77734375" style="30" customWidth="1"/>
    <col min="8" max="8" width="23.21875" customWidth="1"/>
  </cols>
  <sheetData>
    <row r="1" spans="1:8" ht="18" x14ac:dyDescent="0.35">
      <c r="A1" s="32" t="s">
        <v>44</v>
      </c>
      <c r="B1" s="32"/>
      <c r="C1" s="32"/>
      <c r="D1" s="32"/>
      <c r="E1" s="32"/>
      <c r="F1" s="32"/>
      <c r="G1" s="32"/>
      <c r="H1" s="32"/>
    </row>
    <row r="2" spans="1:8" ht="18" x14ac:dyDescent="0.35">
      <c r="A2" s="32" t="s">
        <v>45</v>
      </c>
      <c r="B2" s="32"/>
      <c r="C2" s="32"/>
      <c r="D2" s="32"/>
      <c r="E2" s="32"/>
      <c r="F2" s="32"/>
      <c r="G2" s="32"/>
      <c r="H2" s="32"/>
    </row>
    <row r="3" spans="1:8" ht="18" x14ac:dyDescent="0.35">
      <c r="A3" s="32" t="s">
        <v>0</v>
      </c>
      <c r="B3" s="32"/>
      <c r="C3" s="32"/>
      <c r="D3" s="32"/>
      <c r="E3" s="32"/>
      <c r="F3" s="32"/>
      <c r="G3" s="32"/>
      <c r="H3" s="32"/>
    </row>
    <row r="4" spans="1:8" ht="18" x14ac:dyDescent="0.35">
      <c r="A4" s="32" t="s">
        <v>50</v>
      </c>
      <c r="B4" s="32"/>
      <c r="C4" s="32"/>
      <c r="D4" s="32"/>
      <c r="E4" s="32"/>
      <c r="F4" s="32"/>
      <c r="G4" s="32"/>
      <c r="H4" s="32"/>
    </row>
    <row r="5" spans="1:8" ht="18" x14ac:dyDescent="0.35">
      <c r="A5" s="32" t="s">
        <v>49</v>
      </c>
      <c r="B5" s="32"/>
      <c r="C5" s="32"/>
      <c r="D5" s="32"/>
      <c r="E5" s="32"/>
      <c r="F5" s="32"/>
      <c r="G5" s="32"/>
      <c r="H5" s="32"/>
    </row>
    <row r="6" spans="1:8" ht="21" x14ac:dyDescent="0.4">
      <c r="A6" s="33" t="s">
        <v>57</v>
      </c>
      <c r="B6" s="33"/>
      <c r="C6" s="33"/>
      <c r="D6" s="33"/>
      <c r="E6" s="33"/>
      <c r="F6" s="33"/>
      <c r="G6" s="33"/>
      <c r="H6" s="33"/>
    </row>
    <row r="7" spans="1:8" ht="18" x14ac:dyDescent="0.35">
      <c r="A7" s="3"/>
      <c r="B7" s="3"/>
      <c r="C7" s="3"/>
      <c r="D7" s="3"/>
      <c r="E7" s="3"/>
      <c r="F7" s="23"/>
      <c r="G7" s="23"/>
      <c r="H7" s="3"/>
    </row>
    <row r="8" spans="1:8" ht="15.6" x14ac:dyDescent="0.3">
      <c r="A8" s="1"/>
      <c r="B8" s="1"/>
      <c r="C8" s="1"/>
      <c r="D8" s="1"/>
      <c r="E8" s="1"/>
      <c r="F8" s="24"/>
      <c r="G8" s="24"/>
      <c r="H8" s="1"/>
    </row>
    <row r="9" spans="1:8" ht="17.399999999999999" x14ac:dyDescent="0.3">
      <c r="A9" s="34" t="s">
        <v>46</v>
      </c>
      <c r="B9" s="34"/>
      <c r="C9" s="34"/>
      <c r="D9" s="34"/>
      <c r="E9" s="34"/>
      <c r="F9" s="34"/>
      <c r="G9" s="34"/>
      <c r="H9" s="34"/>
    </row>
    <row r="10" spans="1:8" ht="17.399999999999999" x14ac:dyDescent="0.3">
      <c r="A10" s="34" t="s">
        <v>47</v>
      </c>
      <c r="B10" s="34"/>
      <c r="C10" s="34"/>
      <c r="D10" s="34"/>
      <c r="E10" s="34"/>
      <c r="F10" s="34"/>
      <c r="G10" s="34"/>
      <c r="H10" s="34"/>
    </row>
    <row r="11" spans="1:8" ht="17.399999999999999" x14ac:dyDescent="0.3">
      <c r="A11" s="34" t="s">
        <v>48</v>
      </c>
      <c r="B11" s="34"/>
      <c r="C11" s="34"/>
      <c r="D11" s="34"/>
      <c r="E11" s="34"/>
      <c r="F11" s="34"/>
      <c r="G11" s="34"/>
      <c r="H11" s="34"/>
    </row>
    <row r="12" spans="1:8" ht="18" x14ac:dyDescent="0.35">
      <c r="A12" s="3"/>
      <c r="B12" s="3"/>
      <c r="C12" s="3"/>
      <c r="D12" s="3"/>
      <c r="E12" s="3"/>
      <c r="F12" s="23"/>
      <c r="G12" s="23"/>
      <c r="H12" s="22" t="s">
        <v>51</v>
      </c>
    </row>
    <row r="13" spans="1:8" ht="44.25" customHeight="1" x14ac:dyDescent="0.35">
      <c r="A13" s="35" t="s">
        <v>1</v>
      </c>
      <c r="B13" s="35"/>
      <c r="C13" s="36" t="s">
        <v>4</v>
      </c>
      <c r="D13" s="31" t="s">
        <v>53</v>
      </c>
      <c r="E13" s="31" t="s">
        <v>54</v>
      </c>
      <c r="F13" s="38" t="s">
        <v>55</v>
      </c>
      <c r="G13" s="38" t="s">
        <v>56</v>
      </c>
      <c r="H13" s="31" t="s">
        <v>52</v>
      </c>
    </row>
    <row r="14" spans="1:8" ht="192.6" customHeight="1" x14ac:dyDescent="0.3">
      <c r="A14" s="15" t="s">
        <v>2</v>
      </c>
      <c r="B14" s="15" t="s">
        <v>3</v>
      </c>
      <c r="C14" s="37"/>
      <c r="D14" s="31"/>
      <c r="E14" s="31"/>
      <c r="F14" s="39"/>
      <c r="G14" s="39"/>
      <c r="H14" s="31"/>
    </row>
    <row r="15" spans="1:8" ht="15.6" x14ac:dyDescent="0.3">
      <c r="A15" s="14">
        <v>1</v>
      </c>
      <c r="B15" s="14">
        <v>2</v>
      </c>
      <c r="C15" s="2">
        <v>3</v>
      </c>
      <c r="D15" s="7">
        <v>4</v>
      </c>
      <c r="E15" s="7">
        <v>4</v>
      </c>
      <c r="F15" s="25">
        <v>5</v>
      </c>
      <c r="G15" s="25">
        <v>5</v>
      </c>
      <c r="H15" s="7">
        <v>6</v>
      </c>
    </row>
    <row r="16" spans="1:8" ht="35.4" x14ac:dyDescent="0.35">
      <c r="A16" s="8"/>
      <c r="B16" s="8"/>
      <c r="C16" s="4" t="s">
        <v>5</v>
      </c>
      <c r="D16" s="16">
        <f>D22+D27</f>
        <v>-4836</v>
      </c>
      <c r="E16" s="16">
        <f>E22+E27</f>
        <v>46923.40000000014</v>
      </c>
      <c r="F16" s="26">
        <f>F22+F27</f>
        <v>75004.80000000009</v>
      </c>
      <c r="G16" s="26">
        <f>G22+G27</f>
        <v>75004.799999999857</v>
      </c>
      <c r="H16" s="16">
        <f>G16-F16</f>
        <v>-2.3283064365386963E-10</v>
      </c>
    </row>
    <row r="17" spans="1:8" ht="35.4" x14ac:dyDescent="0.35">
      <c r="A17" s="8">
        <v>902</v>
      </c>
      <c r="B17" s="10" t="s">
        <v>6</v>
      </c>
      <c r="C17" s="4" t="s">
        <v>7</v>
      </c>
      <c r="D17" s="21">
        <f>D18+D20</f>
        <v>0</v>
      </c>
      <c r="E17" s="21">
        <f>E18+E20</f>
        <v>0</v>
      </c>
      <c r="F17" s="27">
        <f>F18+F20</f>
        <v>0</v>
      </c>
      <c r="G17" s="27">
        <f>G18+G20</f>
        <v>0</v>
      </c>
      <c r="H17" s="16">
        <f>G17-F17</f>
        <v>0</v>
      </c>
    </row>
    <row r="18" spans="1:8" ht="36" x14ac:dyDescent="0.35">
      <c r="A18" s="11">
        <v>902</v>
      </c>
      <c r="B18" s="8" t="s">
        <v>8</v>
      </c>
      <c r="C18" s="5" t="s">
        <v>9</v>
      </c>
      <c r="D18" s="18">
        <f>D19</f>
        <v>0</v>
      </c>
      <c r="E18" s="18">
        <f>E19</f>
        <v>0</v>
      </c>
      <c r="F18" s="28">
        <f>F19</f>
        <v>0</v>
      </c>
      <c r="G18" s="28">
        <f>G19</f>
        <v>0</v>
      </c>
      <c r="H18" s="19">
        <f>G18-F18</f>
        <v>0</v>
      </c>
    </row>
    <row r="19" spans="1:8" ht="45.6" customHeight="1" x14ac:dyDescent="0.35">
      <c r="A19" s="8">
        <v>902</v>
      </c>
      <c r="B19" s="8" t="s">
        <v>10</v>
      </c>
      <c r="C19" s="5" t="s">
        <v>11</v>
      </c>
      <c r="D19" s="18">
        <v>0</v>
      </c>
      <c r="E19" s="18">
        <v>0</v>
      </c>
      <c r="F19" s="28">
        <v>0</v>
      </c>
      <c r="G19" s="28">
        <v>0</v>
      </c>
      <c r="H19" s="19">
        <f t="shared" ref="H19:H26" si="0">G19-F19</f>
        <v>0</v>
      </c>
    </row>
    <row r="20" spans="1:8" ht="44.25" customHeight="1" x14ac:dyDescent="0.35">
      <c r="A20" s="11">
        <v>902</v>
      </c>
      <c r="B20" s="8" t="s">
        <v>12</v>
      </c>
      <c r="C20" s="5" t="s">
        <v>13</v>
      </c>
      <c r="D20" s="18">
        <f>D21</f>
        <v>0</v>
      </c>
      <c r="E20" s="18">
        <f>E21</f>
        <v>0</v>
      </c>
      <c r="F20" s="28">
        <f>F21</f>
        <v>0</v>
      </c>
      <c r="G20" s="28">
        <f>G21</f>
        <v>0</v>
      </c>
      <c r="H20" s="19">
        <f t="shared" si="0"/>
        <v>0</v>
      </c>
    </row>
    <row r="21" spans="1:8" ht="46.8" customHeight="1" x14ac:dyDescent="0.35">
      <c r="A21" s="11">
        <v>902</v>
      </c>
      <c r="B21" s="8" t="s">
        <v>14</v>
      </c>
      <c r="C21" s="5" t="s">
        <v>15</v>
      </c>
      <c r="D21" s="18">
        <v>0</v>
      </c>
      <c r="E21" s="18">
        <v>0</v>
      </c>
      <c r="F21" s="28">
        <v>0</v>
      </c>
      <c r="G21" s="28">
        <v>0</v>
      </c>
      <c r="H21" s="19">
        <f t="shared" si="0"/>
        <v>0</v>
      </c>
    </row>
    <row r="22" spans="1:8" ht="52.2" x14ac:dyDescent="0.3">
      <c r="A22" s="13">
        <v>902</v>
      </c>
      <c r="B22" s="10" t="s">
        <v>16</v>
      </c>
      <c r="C22" s="4" t="s">
        <v>17</v>
      </c>
      <c r="D22" s="17">
        <f>D23+D26</f>
        <v>-4836</v>
      </c>
      <c r="E22" s="17">
        <f>E23+E26</f>
        <v>-4836</v>
      </c>
      <c r="F22" s="29">
        <f>F23+F26</f>
        <v>-5836.3</v>
      </c>
      <c r="G22" s="29">
        <f>G23+G26</f>
        <v>-5836.3</v>
      </c>
      <c r="H22" s="16">
        <f t="shared" si="0"/>
        <v>0</v>
      </c>
    </row>
    <row r="23" spans="1:8" ht="54" x14ac:dyDescent="0.35">
      <c r="A23" s="11">
        <v>902</v>
      </c>
      <c r="B23" s="8" t="s">
        <v>18</v>
      </c>
      <c r="C23" s="5" t="s">
        <v>19</v>
      </c>
      <c r="D23" s="18">
        <v>0</v>
      </c>
      <c r="E23" s="18">
        <v>0</v>
      </c>
      <c r="F23" s="28">
        <v>0</v>
      </c>
      <c r="G23" s="28">
        <v>0</v>
      </c>
      <c r="H23" s="19">
        <f t="shared" si="0"/>
        <v>0</v>
      </c>
    </row>
    <row r="24" spans="1:8" ht="54" x14ac:dyDescent="0.35">
      <c r="A24" s="11">
        <v>902</v>
      </c>
      <c r="B24" s="8" t="s">
        <v>20</v>
      </c>
      <c r="C24" s="5" t="s">
        <v>21</v>
      </c>
      <c r="D24" s="19">
        <v>0</v>
      </c>
      <c r="E24" s="19">
        <v>0</v>
      </c>
      <c r="F24" s="20">
        <v>0</v>
      </c>
      <c r="G24" s="20">
        <v>0</v>
      </c>
      <c r="H24" s="19">
        <f t="shared" si="0"/>
        <v>0</v>
      </c>
    </row>
    <row r="25" spans="1:8" ht="56.25" customHeight="1" x14ac:dyDescent="0.35">
      <c r="A25" s="11">
        <v>902</v>
      </c>
      <c r="B25" s="8" t="s">
        <v>22</v>
      </c>
      <c r="C25" s="5" t="s">
        <v>23</v>
      </c>
      <c r="D25" s="19">
        <f>D26</f>
        <v>-4836</v>
      </c>
      <c r="E25" s="19">
        <f>E26</f>
        <v>-4836</v>
      </c>
      <c r="F25" s="20">
        <f>F26</f>
        <v>-5836.3</v>
      </c>
      <c r="G25" s="20">
        <f>G26</f>
        <v>-5836.3</v>
      </c>
      <c r="H25" s="19">
        <f t="shared" si="0"/>
        <v>0</v>
      </c>
    </row>
    <row r="26" spans="1:8" ht="72" x14ac:dyDescent="0.35">
      <c r="A26" s="8">
        <v>902</v>
      </c>
      <c r="B26" s="12" t="s">
        <v>24</v>
      </c>
      <c r="C26" s="5" t="s">
        <v>25</v>
      </c>
      <c r="D26" s="20">
        <v>-4836</v>
      </c>
      <c r="E26" s="20">
        <v>-4836</v>
      </c>
      <c r="F26" s="20">
        <f>-4836-1000.3</f>
        <v>-5836.3</v>
      </c>
      <c r="G26" s="20">
        <f>-4836-1000.3</f>
        <v>-5836.3</v>
      </c>
      <c r="H26" s="19">
        <f t="shared" si="0"/>
        <v>0</v>
      </c>
    </row>
    <row r="27" spans="1:8" ht="34.799999999999997" x14ac:dyDescent="0.3">
      <c r="A27" s="10">
        <v>902</v>
      </c>
      <c r="B27" s="10" t="s">
        <v>26</v>
      </c>
      <c r="C27" s="4" t="s">
        <v>27</v>
      </c>
      <c r="D27" s="16">
        <f>D28+D32</f>
        <v>0</v>
      </c>
      <c r="E27" s="16">
        <f>E28+E32</f>
        <v>51759.40000000014</v>
      </c>
      <c r="F27" s="26">
        <f>F28+F32</f>
        <v>80841.100000000093</v>
      </c>
      <c r="G27" s="26">
        <f>G28+G32</f>
        <v>80841.09999999986</v>
      </c>
      <c r="H27" s="16">
        <f>G27-F27</f>
        <v>-2.3283064365386963E-10</v>
      </c>
    </row>
    <row r="28" spans="1:8" ht="18" x14ac:dyDescent="0.35">
      <c r="A28" s="8">
        <v>902</v>
      </c>
      <c r="B28" s="8" t="s">
        <v>28</v>
      </c>
      <c r="C28" s="5" t="s">
        <v>29</v>
      </c>
      <c r="D28" s="20">
        <f t="shared" ref="D28:G30" si="1">D29</f>
        <v>-1100759</v>
      </c>
      <c r="E28" s="20">
        <f t="shared" si="1"/>
        <v>-1377767.4</v>
      </c>
      <c r="F28" s="20">
        <f t="shared" si="1"/>
        <v>-1418902.8</v>
      </c>
      <c r="G28" s="20">
        <f t="shared" si="1"/>
        <v>-1652362.6</v>
      </c>
      <c r="H28" s="19">
        <f t="shared" ref="H28:H35" si="2">G28-F28</f>
        <v>-233459.80000000005</v>
      </c>
    </row>
    <row r="29" spans="1:8" ht="18.75" customHeight="1" x14ac:dyDescent="0.35">
      <c r="A29" s="8">
        <v>902</v>
      </c>
      <c r="B29" s="9" t="s">
        <v>30</v>
      </c>
      <c r="C29" s="5" t="s">
        <v>31</v>
      </c>
      <c r="D29" s="20">
        <f t="shared" si="1"/>
        <v>-1100759</v>
      </c>
      <c r="E29" s="20">
        <f t="shared" si="1"/>
        <v>-1377767.4</v>
      </c>
      <c r="F29" s="20">
        <f t="shared" si="1"/>
        <v>-1418902.8</v>
      </c>
      <c r="G29" s="20">
        <f t="shared" si="1"/>
        <v>-1652362.6</v>
      </c>
      <c r="H29" s="19">
        <f t="shared" si="2"/>
        <v>-233459.80000000005</v>
      </c>
    </row>
    <row r="30" spans="1:8" ht="18" x14ac:dyDescent="0.35">
      <c r="A30" s="8">
        <v>902</v>
      </c>
      <c r="B30" s="8" t="s">
        <v>32</v>
      </c>
      <c r="C30" s="6" t="s">
        <v>33</v>
      </c>
      <c r="D30" s="20">
        <f t="shared" si="1"/>
        <v>-1100759</v>
      </c>
      <c r="E30" s="20">
        <f t="shared" si="1"/>
        <v>-1377767.4</v>
      </c>
      <c r="F30" s="20">
        <f t="shared" si="1"/>
        <v>-1418902.8</v>
      </c>
      <c r="G30" s="20">
        <f t="shared" si="1"/>
        <v>-1652362.6</v>
      </c>
      <c r="H30" s="19">
        <f t="shared" si="2"/>
        <v>-233459.80000000005</v>
      </c>
    </row>
    <row r="31" spans="1:8" ht="36" x14ac:dyDescent="0.35">
      <c r="A31" s="8">
        <v>902</v>
      </c>
      <c r="B31" s="8" t="s">
        <v>34</v>
      </c>
      <c r="C31" s="5" t="s">
        <v>35</v>
      </c>
      <c r="D31" s="20">
        <f>-1100759</f>
        <v>-1100759</v>
      </c>
      <c r="E31" s="20">
        <f>-8463-1369304.4</f>
        <v>-1377767.4</v>
      </c>
      <c r="F31" s="20">
        <v>-1418902.8</v>
      </c>
      <c r="G31" s="20">
        <f>-1652362.6</f>
        <v>-1652362.6</v>
      </c>
      <c r="H31" s="19">
        <f t="shared" si="2"/>
        <v>-233459.80000000005</v>
      </c>
    </row>
    <row r="32" spans="1:8" ht="18" x14ac:dyDescent="0.35">
      <c r="A32" s="8">
        <v>902</v>
      </c>
      <c r="B32" s="8" t="s">
        <v>36</v>
      </c>
      <c r="C32" s="5" t="s">
        <v>37</v>
      </c>
      <c r="D32" s="20">
        <f t="shared" ref="D32:G34" si="3">D33</f>
        <v>1100759</v>
      </c>
      <c r="E32" s="20">
        <f t="shared" si="3"/>
        <v>1429526.8</v>
      </c>
      <c r="F32" s="20">
        <f t="shared" si="3"/>
        <v>1499743.9000000001</v>
      </c>
      <c r="G32" s="20">
        <f t="shared" si="3"/>
        <v>1733203.7</v>
      </c>
      <c r="H32" s="19">
        <f t="shared" si="2"/>
        <v>233459.79999999981</v>
      </c>
    </row>
    <row r="33" spans="1:8" ht="18" x14ac:dyDescent="0.35">
      <c r="A33" s="8">
        <v>902</v>
      </c>
      <c r="B33" s="8" t="s">
        <v>38</v>
      </c>
      <c r="C33" s="5" t="s">
        <v>39</v>
      </c>
      <c r="D33" s="20">
        <f t="shared" si="3"/>
        <v>1100759</v>
      </c>
      <c r="E33" s="20">
        <f t="shared" si="3"/>
        <v>1429526.8</v>
      </c>
      <c r="F33" s="20">
        <f t="shared" si="3"/>
        <v>1499743.9000000001</v>
      </c>
      <c r="G33" s="20">
        <f t="shared" si="3"/>
        <v>1733203.7</v>
      </c>
      <c r="H33" s="19">
        <f t="shared" si="2"/>
        <v>233459.79999999981</v>
      </c>
    </row>
    <row r="34" spans="1:8" ht="18" x14ac:dyDescent="0.35">
      <c r="A34" s="8">
        <v>902</v>
      </c>
      <c r="B34" s="8" t="s">
        <v>40</v>
      </c>
      <c r="C34" s="5" t="s">
        <v>41</v>
      </c>
      <c r="D34" s="20">
        <f t="shared" si="3"/>
        <v>1100759</v>
      </c>
      <c r="E34" s="20">
        <f t="shared" si="3"/>
        <v>1429526.8</v>
      </c>
      <c r="F34" s="20">
        <f t="shared" si="3"/>
        <v>1499743.9000000001</v>
      </c>
      <c r="G34" s="20">
        <f t="shared" si="3"/>
        <v>1733203.7</v>
      </c>
      <c r="H34" s="19">
        <f t="shared" si="2"/>
        <v>233459.79999999981</v>
      </c>
    </row>
    <row r="35" spans="1:8" ht="36" x14ac:dyDescent="0.35">
      <c r="A35" s="8">
        <v>902</v>
      </c>
      <c r="B35" s="8" t="s">
        <v>42</v>
      </c>
      <c r="C35" s="5" t="s">
        <v>43</v>
      </c>
      <c r="D35" s="20">
        <f>1095923+4836</f>
        <v>1100759</v>
      </c>
      <c r="E35" s="20">
        <f>1379913.7+4836+640.8+35673.3+8463</f>
        <v>1429526.8</v>
      </c>
      <c r="F35" s="20">
        <f>1467146+4836+28080.1+1000.3-717.9-600.6</f>
        <v>1499743.9000000001</v>
      </c>
      <c r="G35" s="20">
        <f>1727367.4+5836.3</f>
        <v>1733203.7</v>
      </c>
      <c r="H35" s="19">
        <f t="shared" si="2"/>
        <v>233459.79999999981</v>
      </c>
    </row>
  </sheetData>
  <mergeCells count="16">
    <mergeCell ref="E13:E14"/>
    <mergeCell ref="H13:H14"/>
    <mergeCell ref="A1:H1"/>
    <mergeCell ref="A2:H2"/>
    <mergeCell ref="A3:H3"/>
    <mergeCell ref="A4:H4"/>
    <mergeCell ref="A5:H5"/>
    <mergeCell ref="A6:H6"/>
    <mergeCell ref="A9:H9"/>
    <mergeCell ref="A10:H10"/>
    <mergeCell ref="A11:H11"/>
    <mergeCell ref="A13:B13"/>
    <mergeCell ref="C13:C14"/>
    <mergeCell ref="D13:D14"/>
    <mergeCell ref="F13:F14"/>
    <mergeCell ref="G13:G14"/>
  </mergeCells>
  <pageMargins left="0.70866141732283472" right="0.39370078740157483" top="0.55118110236220474" bottom="0.74803149606299213" header="0.31496062992125984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2025-12-29T16:18:13Z</dcterms:modified>
</cp:coreProperties>
</file>